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5" tabRatio="720"/>
  </bookViews>
  <sheets>
    <sheet name="OPŁATA PRODUKTOWA " sheetId="8" r:id="rId1"/>
  </sheets>
  <definedNames>
    <definedName name="_xlnm.Print_Area" localSheetId="0">'OPŁATA PRODUKTOWA '!$A$1:$E$14</definedName>
  </definedNames>
  <calcPr calcId="162913"/>
</workbook>
</file>

<file path=xl/calcChain.xml><?xml version="1.0" encoding="utf-8"?>
<calcChain xmlns="http://schemas.openxmlformats.org/spreadsheetml/2006/main">
  <c r="E13" i="8" l="1"/>
  <c r="D6" i="8" l="1"/>
  <c r="D7" i="8"/>
  <c r="I6" i="8" l="1"/>
  <c r="G6" i="8"/>
  <c r="D8" i="8"/>
  <c r="I8" i="8" s="1"/>
  <c r="D9" i="8"/>
  <c r="D10" i="8"/>
  <c r="D11" i="8"/>
  <c r="D12" i="8"/>
  <c r="D13" i="8"/>
  <c r="G13" i="8" s="1"/>
  <c r="G12" i="8" l="1"/>
  <c r="I12" i="8"/>
  <c r="J12" i="8" s="1"/>
  <c r="E12" i="8" s="1"/>
  <c r="I25" i="8"/>
  <c r="I24" i="8"/>
  <c r="I23" i="8"/>
  <c r="I22" i="8"/>
  <c r="I21" i="8"/>
  <c r="I20" i="8"/>
  <c r="I19" i="8"/>
  <c r="I18" i="8"/>
  <c r="F14" i="8"/>
  <c r="I11" i="8"/>
  <c r="J11" i="8" s="1"/>
  <c r="E11" i="8" s="1"/>
  <c r="G11" i="8"/>
  <c r="I10" i="8"/>
  <c r="J10" i="8" s="1"/>
  <c r="E10" i="8" s="1"/>
  <c r="I9" i="8"/>
  <c r="J9" i="8" s="1"/>
  <c r="E9" i="8" s="1"/>
  <c r="G9" i="8"/>
  <c r="J8" i="8"/>
  <c r="E8" i="8" s="1"/>
  <c r="G8" i="8"/>
  <c r="I7" i="8"/>
  <c r="J7" i="8" s="1"/>
  <c r="E7" i="8" s="1"/>
  <c r="G7" i="8"/>
  <c r="J6" i="8"/>
  <c r="E6" i="8" s="1"/>
  <c r="J18" i="8" l="1"/>
  <c r="G10" i="8"/>
  <c r="G14" i="8" s="1"/>
  <c r="I14" i="8" l="1"/>
  <c r="J14" i="8" s="1"/>
  <c r="E5" i="8" l="1"/>
  <c r="E14" i="8" s="1"/>
</calcChain>
</file>

<file path=xl/sharedStrings.xml><?xml version="1.0" encoding="utf-8"?>
<sst xmlns="http://schemas.openxmlformats.org/spreadsheetml/2006/main" count="38" uniqueCount="25">
  <si>
    <t>tworzywa sztuczne</t>
  </si>
  <si>
    <t>aluminium</t>
  </si>
  <si>
    <t>papier i tektura</t>
  </si>
  <si>
    <t>szkło</t>
  </si>
  <si>
    <t>drewno</t>
  </si>
  <si>
    <t>pozostałe</t>
  </si>
  <si>
    <t>recykling</t>
  </si>
  <si>
    <t>wielomateriałowe</t>
  </si>
  <si>
    <t>jednostkowa stawka w
zł za 1 kg</t>
  </si>
  <si>
    <t>masa* stawka</t>
  </si>
  <si>
    <t>masa opakowań w kg</t>
  </si>
  <si>
    <t xml:space="preserve">                       </t>
  </si>
  <si>
    <t>wymagany
 poziom recyklingu w %</t>
  </si>
  <si>
    <t>Rodzaj opakowań</t>
  </si>
  <si>
    <t>Lp.</t>
  </si>
  <si>
    <t>Kalkulator opłaty produktowej</t>
  </si>
  <si>
    <r>
      <t xml:space="preserve">stal, </t>
    </r>
    <r>
      <rPr>
        <sz val="11"/>
        <rFont val="Calibri"/>
        <family val="2"/>
        <scheme val="minor"/>
      </rPr>
      <t>w tym blacha stalowa, oraz pozostałe metale</t>
    </r>
  </si>
  <si>
    <t>Wyliczenia</t>
  </si>
  <si>
    <t>Dane dot.:
Tabela 5.1. Informacja o masie opakowań, w których zostały wprowadzone do obrotu produkty. 
Tabela 5.2. Informacja o masie opakowań wieomateriałowych, w których zostały wprowadzone do obrotu produkty</t>
  </si>
  <si>
    <t>masa opakowań 
w kg</t>
  </si>
  <si>
    <t xml:space="preserve">Recykling ogółem </t>
  </si>
  <si>
    <t>masa opakowań 
w Mg (tony)</t>
  </si>
  <si>
    <t>opłata produktowa 
w zł</t>
  </si>
  <si>
    <t>Łączna opłata produktowa w zł</t>
  </si>
  <si>
    <t xml:space="preserve">metale żelazne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</si>
</sst>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_-* #,##0\ _z_ł_-;\-* #,##0\ _z_ł_-;_-* &quot;-&quot;??\ _z_ł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164" fontId="0" fillId="0" borderId="3" xfId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164" fontId="16" fillId="2" borderId="5" xfId="1" applyFont="1" applyFill="1" applyBorder="1" applyAlignment="1">
      <alignment horizontal="center" vertical="center"/>
    </xf>
    <xf numFmtId="0" fontId="16" fillId="2" borderId="5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 applyProtection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right" vertical="center"/>
    </xf>
    <xf numFmtId="164" fontId="5" fillId="3" borderId="13" xfId="1" applyFont="1" applyFill="1" applyBorder="1" applyAlignment="1">
      <alignment horizontal="right" vertical="center"/>
    </xf>
    <xf numFmtId="0" fontId="5" fillId="3" borderId="1" xfId="1" applyNumberFormat="1" applyFont="1" applyFill="1" applyBorder="1" applyAlignment="1">
      <alignment horizontal="center" vertical="center"/>
    </xf>
    <xf numFmtId="165" fontId="18" fillId="6" borderId="6" xfId="1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3" fillId="4" borderId="1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E26" sqref="E26"/>
    </sheetView>
  </sheetViews>
  <sheetFormatPr defaultRowHeight="15" x14ac:dyDescent="0.25"/>
  <cols>
    <col min="1" max="1" width="3" bestFit="1" customWidth="1"/>
    <col min="2" max="2" width="45.5703125" bestFit="1" customWidth="1"/>
    <col min="3" max="3" width="12.5703125" bestFit="1" customWidth="1"/>
    <col min="4" max="4" width="12.5703125" hidden="1" customWidth="1"/>
    <col min="5" max="5" width="14.28515625" customWidth="1"/>
    <col min="6" max="6" width="17.5703125" hidden="1" customWidth="1"/>
    <col min="7" max="7" width="14.140625" hidden="1" customWidth="1"/>
    <col min="8" max="8" width="47.140625" hidden="1" customWidth="1"/>
    <col min="9" max="9" width="0.28515625" customWidth="1"/>
    <col min="10" max="10" width="46.7109375" hidden="1" customWidth="1"/>
    <col min="11" max="11" width="7" customWidth="1"/>
    <col min="12" max="12" width="10.85546875" bestFit="1" customWidth="1"/>
  </cols>
  <sheetData>
    <row r="1" spans="1:12" ht="57.75" customHeight="1" thickBot="1" x14ac:dyDescent="0.3">
      <c r="A1" s="61" t="s">
        <v>15</v>
      </c>
      <c r="B1" s="62"/>
      <c r="C1" s="62"/>
      <c r="D1" s="62"/>
      <c r="E1" s="63"/>
      <c r="F1" s="64" t="s">
        <v>17</v>
      </c>
      <c r="G1" s="64"/>
      <c r="H1" s="64"/>
      <c r="I1" s="64"/>
      <c r="J1" s="64"/>
    </row>
    <row r="2" spans="1:12" ht="65.25" customHeight="1" x14ac:dyDescent="0.25">
      <c r="A2" s="66" t="s">
        <v>18</v>
      </c>
      <c r="B2" s="67"/>
      <c r="C2" s="67"/>
      <c r="D2" s="67"/>
      <c r="E2" s="68"/>
      <c r="F2" s="65"/>
      <c r="G2" s="65"/>
      <c r="H2" s="65"/>
      <c r="I2" s="65"/>
      <c r="J2" s="65"/>
    </row>
    <row r="3" spans="1:12" ht="30" customHeight="1" x14ac:dyDescent="0.25">
      <c r="A3" s="69" t="s">
        <v>14</v>
      </c>
      <c r="B3" s="55" t="s">
        <v>13</v>
      </c>
      <c r="C3" s="70" t="s">
        <v>21</v>
      </c>
      <c r="D3" s="53" t="s">
        <v>19</v>
      </c>
      <c r="E3" s="71" t="s">
        <v>22</v>
      </c>
      <c r="F3" s="72" t="s">
        <v>8</v>
      </c>
      <c r="G3" s="53" t="s">
        <v>9</v>
      </c>
      <c r="H3" s="53" t="s">
        <v>12</v>
      </c>
      <c r="I3" s="55"/>
      <c r="J3" s="55"/>
    </row>
    <row r="4" spans="1:12" ht="30" customHeight="1" x14ac:dyDescent="0.25">
      <c r="A4" s="69"/>
      <c r="B4" s="55"/>
      <c r="C4" s="70"/>
      <c r="D4" s="54"/>
      <c r="E4" s="71"/>
      <c r="F4" s="73"/>
      <c r="G4" s="54"/>
      <c r="H4" s="54"/>
      <c r="I4" s="56" t="s">
        <v>6</v>
      </c>
      <c r="J4" s="57"/>
    </row>
    <row r="5" spans="1:12" ht="30" customHeight="1" x14ac:dyDescent="0.25">
      <c r="A5" s="58" t="s">
        <v>20</v>
      </c>
      <c r="B5" s="59"/>
      <c r="C5" s="59"/>
      <c r="D5" s="60"/>
      <c r="E5" s="37">
        <f>I14</f>
        <v>0</v>
      </c>
      <c r="F5" s="36"/>
      <c r="G5" s="27"/>
      <c r="H5" s="27"/>
      <c r="I5" s="28"/>
      <c r="J5" s="29"/>
    </row>
    <row r="6" spans="1:12" ht="30" customHeight="1" x14ac:dyDescent="0.25">
      <c r="A6" s="21">
        <v>1</v>
      </c>
      <c r="B6" s="9" t="s">
        <v>0</v>
      </c>
      <c r="C6" s="35">
        <v>0</v>
      </c>
      <c r="D6" s="39">
        <f>C6*1000</f>
        <v>0</v>
      </c>
      <c r="E6" s="38">
        <f>J6</f>
        <v>0</v>
      </c>
      <c r="F6" s="33">
        <v>2.7</v>
      </c>
      <c r="G6" s="6">
        <f>D6*F6</f>
        <v>0</v>
      </c>
      <c r="H6" s="13">
        <v>45</v>
      </c>
      <c r="I6" s="15">
        <f t="shared" ref="I6:I12" si="0">PRODUCT(D6,H6,0.01,F6)</f>
        <v>0</v>
      </c>
      <c r="J6" s="15">
        <f>ROUND(I6,2)</f>
        <v>0</v>
      </c>
      <c r="L6" t="s">
        <v>11</v>
      </c>
    </row>
    <row r="7" spans="1:12" ht="30" customHeight="1" x14ac:dyDescent="0.25">
      <c r="A7" s="22">
        <v>2</v>
      </c>
      <c r="B7" s="9" t="s">
        <v>1</v>
      </c>
      <c r="C7" s="35">
        <v>0</v>
      </c>
      <c r="D7" s="39">
        <f>C7*1000</f>
        <v>0</v>
      </c>
      <c r="E7" s="38">
        <f t="shared" ref="E7:E12" si="1">J7</f>
        <v>0</v>
      </c>
      <c r="F7" s="33">
        <v>1.4</v>
      </c>
      <c r="G7" s="6">
        <f t="shared" ref="G7:G11" si="2">D7*F7</f>
        <v>0</v>
      </c>
      <c r="H7" s="13">
        <v>51</v>
      </c>
      <c r="I7" s="15">
        <f t="shared" si="0"/>
        <v>0</v>
      </c>
      <c r="J7" s="15">
        <f>ROUND(I7,2)</f>
        <v>0</v>
      </c>
    </row>
    <row r="8" spans="1:12" ht="30" customHeight="1" x14ac:dyDescent="0.25">
      <c r="A8" s="22">
        <v>3</v>
      </c>
      <c r="B8" s="9" t="s">
        <v>24</v>
      </c>
      <c r="C8" s="35">
        <v>0</v>
      </c>
      <c r="D8" s="39">
        <f t="shared" ref="D8:D13" si="3">C8*1000</f>
        <v>0</v>
      </c>
      <c r="E8" s="38">
        <f t="shared" si="1"/>
        <v>0</v>
      </c>
      <c r="F8" s="33">
        <v>0.8</v>
      </c>
      <c r="G8" s="6">
        <f t="shared" si="2"/>
        <v>0</v>
      </c>
      <c r="H8" s="13">
        <v>65</v>
      </c>
      <c r="I8" s="15">
        <f t="shared" si="0"/>
        <v>0</v>
      </c>
      <c r="J8" s="15">
        <f t="shared" ref="J8:J12" si="4">ROUND(I8,2)</f>
        <v>0</v>
      </c>
    </row>
    <row r="9" spans="1:12" ht="30" customHeight="1" x14ac:dyDescent="0.25">
      <c r="A9" s="22">
        <v>4</v>
      </c>
      <c r="B9" s="9" t="s">
        <v>2</v>
      </c>
      <c r="C9" s="35">
        <v>0</v>
      </c>
      <c r="D9" s="39">
        <f t="shared" si="3"/>
        <v>0</v>
      </c>
      <c r="E9" s="38">
        <f t="shared" si="1"/>
        <v>0</v>
      </c>
      <c r="F9" s="33">
        <v>0.7</v>
      </c>
      <c r="G9" s="6">
        <f t="shared" si="2"/>
        <v>0</v>
      </c>
      <c r="H9" s="13">
        <v>73</v>
      </c>
      <c r="I9" s="15">
        <f t="shared" si="0"/>
        <v>0</v>
      </c>
      <c r="J9" s="15">
        <f t="shared" si="4"/>
        <v>0</v>
      </c>
    </row>
    <row r="10" spans="1:12" ht="30" customHeight="1" x14ac:dyDescent="0.25">
      <c r="A10" s="22">
        <v>5</v>
      </c>
      <c r="B10" s="9" t="s">
        <v>3</v>
      </c>
      <c r="C10" s="35">
        <v>0</v>
      </c>
      <c r="D10" s="39">
        <f t="shared" si="3"/>
        <v>0</v>
      </c>
      <c r="E10" s="38">
        <f t="shared" si="1"/>
        <v>0</v>
      </c>
      <c r="F10" s="33">
        <v>0.3</v>
      </c>
      <c r="G10" s="6">
        <f t="shared" si="2"/>
        <v>0</v>
      </c>
      <c r="H10" s="13">
        <v>67</v>
      </c>
      <c r="I10" s="15">
        <f t="shared" si="0"/>
        <v>0</v>
      </c>
      <c r="J10" s="15">
        <f t="shared" si="4"/>
        <v>0</v>
      </c>
    </row>
    <row r="11" spans="1:12" ht="30" customHeight="1" x14ac:dyDescent="0.25">
      <c r="A11" s="22">
        <v>6</v>
      </c>
      <c r="B11" s="9" t="s">
        <v>4</v>
      </c>
      <c r="C11" s="35">
        <v>0</v>
      </c>
      <c r="D11" s="39">
        <f t="shared" si="3"/>
        <v>0</v>
      </c>
      <c r="E11" s="38">
        <f t="shared" si="1"/>
        <v>0</v>
      </c>
      <c r="F11" s="33">
        <v>0.3</v>
      </c>
      <c r="G11" s="6">
        <f t="shared" si="2"/>
        <v>0</v>
      </c>
      <c r="H11" s="13">
        <v>23</v>
      </c>
      <c r="I11" s="15">
        <f t="shared" si="0"/>
        <v>0</v>
      </c>
      <c r="J11" s="15">
        <f t="shared" si="4"/>
        <v>0</v>
      </c>
    </row>
    <row r="12" spans="1:12" ht="30" customHeight="1" x14ac:dyDescent="0.25">
      <c r="A12" s="23">
        <v>7</v>
      </c>
      <c r="B12" s="11" t="s">
        <v>7</v>
      </c>
      <c r="C12" s="35">
        <v>0</v>
      </c>
      <c r="D12" s="39">
        <f t="shared" si="3"/>
        <v>0</v>
      </c>
      <c r="E12" s="38">
        <f t="shared" si="1"/>
        <v>0</v>
      </c>
      <c r="F12" s="33">
        <v>1.7</v>
      </c>
      <c r="G12" s="6">
        <f>D12*F12</f>
        <v>0</v>
      </c>
      <c r="H12" s="8">
        <v>59</v>
      </c>
      <c r="I12" s="15">
        <f t="shared" si="0"/>
        <v>0</v>
      </c>
      <c r="J12" s="15">
        <f t="shared" si="4"/>
        <v>0</v>
      </c>
    </row>
    <row r="13" spans="1:12" ht="30" customHeight="1" thickBot="1" x14ac:dyDescent="0.3">
      <c r="A13" s="23">
        <v>8</v>
      </c>
      <c r="B13" s="10" t="s">
        <v>5</v>
      </c>
      <c r="C13" s="35">
        <v>0</v>
      </c>
      <c r="D13" s="39">
        <f t="shared" si="3"/>
        <v>0</v>
      </c>
      <c r="E13" s="38">
        <f>J13</f>
        <v>0</v>
      </c>
      <c r="F13" s="34">
        <v>1</v>
      </c>
      <c r="G13" s="7">
        <f>D13*F13</f>
        <v>0</v>
      </c>
      <c r="H13" s="16">
        <v>0</v>
      </c>
      <c r="I13" s="26">
        <v>0</v>
      </c>
      <c r="J13" s="26">
        <v>0</v>
      </c>
    </row>
    <row r="14" spans="1:12" ht="30" customHeight="1" thickBot="1" x14ac:dyDescent="0.3">
      <c r="A14" s="51" t="s">
        <v>23</v>
      </c>
      <c r="B14" s="52"/>
      <c r="C14" s="52"/>
      <c r="D14" s="52"/>
      <c r="E14" s="40">
        <f>E5+E13+E12+E11+E10+E9+E8+E7+E6</f>
        <v>0</v>
      </c>
      <c r="F14" s="32">
        <f>SUM(F6:F13)</f>
        <v>8.8999999999999986</v>
      </c>
      <c r="G14" s="41">
        <f>G6+G7+G8+G9+G10+G11+G13</f>
        <v>0</v>
      </c>
      <c r="H14" s="19">
        <v>63</v>
      </c>
      <c r="I14" s="18">
        <f>PRODUCT(G14,0.63)</f>
        <v>0</v>
      </c>
      <c r="J14" s="18">
        <f>ROUND(I14,2)</f>
        <v>0</v>
      </c>
      <c r="K14" s="1"/>
    </row>
    <row r="15" spans="1:12" ht="30" customHeight="1" x14ac:dyDescent="0.25"/>
    <row r="16" spans="1:12" ht="30" hidden="1" customHeight="1" thickBot="1" x14ac:dyDescent="0.3">
      <c r="A16" s="50" t="s">
        <v>14</v>
      </c>
      <c r="B16" s="45" t="s">
        <v>13</v>
      </c>
      <c r="C16" s="30"/>
      <c r="D16" s="42" t="s">
        <v>10</v>
      </c>
      <c r="E16" s="24"/>
      <c r="F16" s="42" t="s">
        <v>8</v>
      </c>
      <c r="G16" s="42" t="s">
        <v>9</v>
      </c>
      <c r="H16" s="42" t="s">
        <v>12</v>
      </c>
      <c r="I16" s="44"/>
      <c r="J16" s="44"/>
    </row>
    <row r="17" spans="1:11" ht="30" hidden="1" customHeight="1" thickBot="1" x14ac:dyDescent="0.3">
      <c r="A17" s="50"/>
      <c r="B17" s="45"/>
      <c r="C17" s="31"/>
      <c r="D17" s="43"/>
      <c r="E17" s="25"/>
      <c r="F17" s="43"/>
      <c r="G17" s="43"/>
      <c r="H17" s="43"/>
      <c r="I17" s="45" t="s">
        <v>6</v>
      </c>
      <c r="J17" s="45"/>
    </row>
    <row r="18" spans="1:11" ht="30" hidden="1" customHeight="1" x14ac:dyDescent="0.25">
      <c r="A18" s="14">
        <v>1</v>
      </c>
      <c r="B18" s="10" t="s">
        <v>0</v>
      </c>
      <c r="C18" s="10"/>
      <c r="D18" s="17">
        <v>0</v>
      </c>
      <c r="E18" s="17"/>
      <c r="F18" s="12">
        <v>2.7</v>
      </c>
      <c r="G18" s="2"/>
      <c r="H18" s="46">
        <v>32</v>
      </c>
      <c r="I18" s="4">
        <f>PRODUCT(D18,H18,0.01,2.7)</f>
        <v>0</v>
      </c>
      <c r="J18" s="47">
        <f>SUM(I18:I25)</f>
        <v>0</v>
      </c>
      <c r="K18" s="1"/>
    </row>
    <row r="19" spans="1:11" ht="30" hidden="1" customHeight="1" x14ac:dyDescent="0.25">
      <c r="A19" s="8">
        <v>2</v>
      </c>
      <c r="B19" s="10" t="s">
        <v>1</v>
      </c>
      <c r="C19" s="10"/>
      <c r="D19" s="20">
        <v>0</v>
      </c>
      <c r="E19" s="20"/>
      <c r="F19" s="12">
        <v>1.4</v>
      </c>
      <c r="G19" s="2"/>
      <c r="H19" s="46"/>
      <c r="I19" s="4">
        <f>PRODUCT(D19,H18,0.01,1.4)</f>
        <v>0</v>
      </c>
      <c r="J19" s="48"/>
      <c r="K19" s="1"/>
    </row>
    <row r="20" spans="1:11" ht="30" hidden="1" customHeight="1" x14ac:dyDescent="0.25">
      <c r="A20" s="8">
        <v>3</v>
      </c>
      <c r="B20" s="10" t="s">
        <v>16</v>
      </c>
      <c r="C20" s="10"/>
      <c r="D20" s="20">
        <v>0</v>
      </c>
      <c r="E20" s="20"/>
      <c r="F20" s="12">
        <v>0.8</v>
      </c>
      <c r="G20" s="2"/>
      <c r="H20" s="46"/>
      <c r="I20" s="4">
        <f>PRODUCT(D20,H18,0.01,0.8)</f>
        <v>0</v>
      </c>
      <c r="J20" s="48"/>
      <c r="K20" s="1"/>
    </row>
    <row r="21" spans="1:11" ht="30" hidden="1" customHeight="1" x14ac:dyDescent="0.25">
      <c r="A21" s="8">
        <v>4</v>
      </c>
      <c r="B21" s="10" t="s">
        <v>2</v>
      </c>
      <c r="C21" s="10"/>
      <c r="D21" s="20">
        <v>0</v>
      </c>
      <c r="E21" s="20"/>
      <c r="F21" s="12">
        <v>0.7</v>
      </c>
      <c r="G21" s="2"/>
      <c r="H21" s="46"/>
      <c r="I21" s="4">
        <f>PRODUCT(D21,H18,0.01,0.7)</f>
        <v>0</v>
      </c>
      <c r="J21" s="48"/>
      <c r="K21" s="1"/>
    </row>
    <row r="22" spans="1:11" ht="30" hidden="1" customHeight="1" x14ac:dyDescent="0.25">
      <c r="A22" s="8">
        <v>5</v>
      </c>
      <c r="B22" s="10" t="s">
        <v>3</v>
      </c>
      <c r="C22" s="10"/>
      <c r="D22" s="20">
        <v>0</v>
      </c>
      <c r="E22" s="20"/>
      <c r="F22" s="12">
        <v>0.3</v>
      </c>
      <c r="G22" s="2"/>
      <c r="H22" s="46"/>
      <c r="I22" s="4">
        <f>PRODUCT(D22,H18,0.01,0.3)</f>
        <v>0</v>
      </c>
      <c r="J22" s="48"/>
      <c r="K22" s="1"/>
    </row>
    <row r="23" spans="1:11" ht="30" hidden="1" customHeight="1" x14ac:dyDescent="0.25">
      <c r="A23" s="8">
        <v>6</v>
      </c>
      <c r="B23" s="10" t="s">
        <v>4</v>
      </c>
      <c r="C23" s="10"/>
      <c r="D23" s="20">
        <v>0</v>
      </c>
      <c r="E23" s="20"/>
      <c r="F23" s="12">
        <v>0.3</v>
      </c>
      <c r="G23" s="2"/>
      <c r="H23" s="46"/>
      <c r="I23" s="4">
        <f>PRODUCT(D23,H18,0.01,0.3)</f>
        <v>0</v>
      </c>
      <c r="J23" s="48"/>
      <c r="K23" s="1"/>
    </row>
    <row r="24" spans="1:11" ht="30" hidden="1" customHeight="1" x14ac:dyDescent="0.25">
      <c r="A24" s="8">
        <v>7</v>
      </c>
      <c r="B24" s="11" t="s">
        <v>7</v>
      </c>
      <c r="C24" s="11"/>
      <c r="D24" s="20">
        <v>0</v>
      </c>
      <c r="E24" s="20"/>
      <c r="F24" s="5">
        <v>1.7</v>
      </c>
      <c r="G24" s="3"/>
      <c r="H24" s="46"/>
      <c r="I24" s="4">
        <f>PRODUCT(D24,H18,0.01,1.7)</f>
        <v>0</v>
      </c>
      <c r="J24" s="48"/>
      <c r="K24" s="1"/>
    </row>
    <row r="25" spans="1:11" ht="30" hidden="1" customHeight="1" x14ac:dyDescent="0.25">
      <c r="A25" s="8">
        <v>8</v>
      </c>
      <c r="B25" s="10" t="s">
        <v>5</v>
      </c>
      <c r="C25" s="10"/>
      <c r="D25" s="20">
        <v>0</v>
      </c>
      <c r="E25" s="20"/>
      <c r="F25" s="12">
        <v>1</v>
      </c>
      <c r="G25" s="2"/>
      <c r="H25" s="46"/>
      <c r="I25" s="4">
        <f>PRODUCT(D25,H18,0.01,1)</f>
        <v>0</v>
      </c>
      <c r="J25" s="49"/>
      <c r="K25" s="1"/>
    </row>
  </sheetData>
  <protectedRanges>
    <protectedRange sqref="C6:C13" name="Rozstęp1"/>
  </protectedRanges>
  <mergeCells count="25">
    <mergeCell ref="A1:E1"/>
    <mergeCell ref="F1:J2"/>
    <mergeCell ref="A2:E2"/>
    <mergeCell ref="A3:A4"/>
    <mergeCell ref="B3:B4"/>
    <mergeCell ref="C3:C4"/>
    <mergeCell ref="D3:D4"/>
    <mergeCell ref="E3:E4"/>
    <mergeCell ref="F3:F4"/>
    <mergeCell ref="G3:G4"/>
    <mergeCell ref="A14:D14"/>
    <mergeCell ref="H3:H4"/>
    <mergeCell ref="I3:J3"/>
    <mergeCell ref="I4:J4"/>
    <mergeCell ref="A5:D5"/>
    <mergeCell ref="A16:A17"/>
    <mergeCell ref="B16:B17"/>
    <mergeCell ref="D16:D17"/>
    <mergeCell ref="F16:F17"/>
    <mergeCell ref="G16:G17"/>
    <mergeCell ref="H16:H17"/>
    <mergeCell ref="I16:J16"/>
    <mergeCell ref="I17:J17"/>
    <mergeCell ref="H18:H25"/>
    <mergeCell ref="J18:J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OPŁATA PRODUKTOWA </vt:lpstr>
      <vt:lpstr>'OPŁATA PRODUKTOWA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2025-01-09T13:15:30Z</dcterms:modified>
</cp:coreProperties>
</file>